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312" windowWidth="15300" windowHeight="8556"/>
  </bookViews>
  <sheets>
    <sheet name="All transactions" sheetId="1" r:id="rId1"/>
    <sheet name="Totals against grants" sheetId="2" r:id="rId2"/>
  </sheets>
  <definedNames>
    <definedName name="_xlnm.Print_Area" localSheetId="1">'Totals against grants'!$A$1:$C$23</definedName>
  </definedNames>
  <calcPr calcId="145621"/>
  <pivotCaches>
    <pivotCache cacheId="1" r:id="rId3"/>
    <pivotCache cacheId="2" r:id="rId4"/>
  </pivotCaches>
</workbook>
</file>

<file path=xl/calcChain.xml><?xml version="1.0" encoding="utf-8"?>
<calcChain xmlns="http://schemas.openxmlformats.org/spreadsheetml/2006/main">
  <c r="L52" i="1" l="1"/>
  <c r="L51" i="1"/>
  <c r="L50" i="1" l="1"/>
  <c r="L49" i="1" l="1"/>
  <c r="C22" i="2" l="1"/>
  <c r="C10" i="2"/>
  <c r="L48" i="1"/>
  <c r="L45" i="1" l="1"/>
  <c r="E54" i="1" l="1"/>
  <c r="L47" i="1"/>
  <c r="L44" i="1"/>
  <c r="L43" i="1"/>
  <c r="L46" i="1"/>
  <c r="L53" i="1"/>
  <c r="L42" i="1" l="1"/>
  <c r="L41" i="1" l="1"/>
  <c r="L40" i="1" l="1"/>
  <c r="L39" i="1" l="1"/>
  <c r="L38" i="1" l="1"/>
  <c r="L37" i="1" l="1"/>
  <c r="L36" i="1"/>
  <c r="L33" i="1" l="1"/>
  <c r="L34" i="1"/>
  <c r="L35" i="1"/>
  <c r="L32" i="1" l="1"/>
  <c r="L31" i="1" l="1"/>
  <c r="I54" i="1" l="1"/>
  <c r="J54" i="1"/>
  <c r="K54" i="1"/>
  <c r="H5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2" i="1"/>
  <c r="E55" i="1" l="1"/>
</calcChain>
</file>

<file path=xl/sharedStrings.xml><?xml version="1.0" encoding="utf-8"?>
<sst xmlns="http://schemas.openxmlformats.org/spreadsheetml/2006/main" count="277" uniqueCount="113">
  <si>
    <t>Date</t>
  </si>
  <si>
    <t>Payee</t>
  </si>
  <si>
    <t>Item</t>
  </si>
  <si>
    <t>A Vaughan IT</t>
  </si>
  <si>
    <t>Invoice/ Reference</t>
  </si>
  <si>
    <t>Data Projector</t>
  </si>
  <si>
    <t>Total cost inc VAT (£)</t>
  </si>
  <si>
    <t>NDP grant (£)</t>
  </si>
  <si>
    <t>Lottery award (£)</t>
  </si>
  <si>
    <t>VAT (£)</t>
  </si>
  <si>
    <t>Precept (£)</t>
  </si>
  <si>
    <t>Portable tripod screen</t>
  </si>
  <si>
    <t>Hoople Ltd</t>
  </si>
  <si>
    <t>A0 maps</t>
  </si>
  <si>
    <t>A1 maps</t>
  </si>
  <si>
    <t>Roundabout Stationery</t>
  </si>
  <si>
    <t>voucher 58</t>
  </si>
  <si>
    <t>One Stop Print Shop</t>
  </si>
  <si>
    <t>Colour A3 posters</t>
  </si>
  <si>
    <t>Charlie's Bars</t>
  </si>
  <si>
    <t>voucher 59</t>
  </si>
  <si>
    <t>Refreshments: SP event 9 Apr</t>
  </si>
  <si>
    <t>Stationery for April events</t>
  </si>
  <si>
    <t>Refreshments: Risbury event 10 Apr</t>
  </si>
  <si>
    <t>Iain Cholerton</t>
  </si>
  <si>
    <t>voucher 60</t>
  </si>
  <si>
    <t>Display boards for events</t>
  </si>
  <si>
    <t>voucher 66</t>
  </si>
  <si>
    <t>Barbecue food &amp; drink for 12 Apr event</t>
  </si>
  <si>
    <t>Stoke Prior Village Hall</t>
  </si>
  <si>
    <t>voucher 67</t>
  </si>
  <si>
    <t>Tea, coffee, cake: SP event 9 Apr</t>
  </si>
  <si>
    <t>Hire of Hall: SP event 9 Apr</t>
  </si>
  <si>
    <t>Humber Parish Room</t>
  </si>
  <si>
    <t>voucher 68</t>
  </si>
  <si>
    <t>Tea, coffee, cake: Risbury event 10 Apr</t>
  </si>
  <si>
    <t>Hire of Hall: Risbury event 10 Apr</t>
  </si>
  <si>
    <t>Hire of Hall: NDP committee 16 Apr</t>
  </si>
  <si>
    <t>Hire of Hall: NDP working party 13 Apr</t>
  </si>
  <si>
    <t>Hire of Hall: NDP committee 28 Apr</t>
  </si>
  <si>
    <t>voucher 69</t>
  </si>
  <si>
    <t>Morrisons</t>
  </si>
  <si>
    <t>Colour paper for Land Survey</t>
  </si>
  <si>
    <t>Budget area</t>
  </si>
  <si>
    <t>Stage</t>
  </si>
  <si>
    <t>Equipment</t>
  </si>
  <si>
    <t>3</t>
  </si>
  <si>
    <t>ABC Print</t>
  </si>
  <si>
    <t>Printing of questionnaire</t>
  </si>
  <si>
    <t>Envelopes, labels for questionnaire return</t>
  </si>
  <si>
    <t>5 reams paper</t>
  </si>
  <si>
    <t>BOSS</t>
  </si>
  <si>
    <t>General printing (1000 A4 copies)</t>
  </si>
  <si>
    <t>April events publicity leaflet (700 A4 copies)</t>
  </si>
  <si>
    <t>April events general printing (250 A4, 21 A3)</t>
  </si>
  <si>
    <t>Land availability questionnaire (700 A4)</t>
  </si>
  <si>
    <t>Questionnaire covering letter (600 A4)</t>
  </si>
  <si>
    <t>Questionnaire labels &amp; drafts etc(164 A4)</t>
  </si>
  <si>
    <t>voucher 72</t>
  </si>
  <si>
    <t>Hire of Hall: NDP working party 12 May</t>
  </si>
  <si>
    <t>TOTALS</t>
  </si>
  <si>
    <t>subtotals check</t>
  </si>
  <si>
    <t>voucher 82</t>
  </si>
  <si>
    <t>Hire of Hall: NDP Committee 14&amp;28 Jul</t>
  </si>
  <si>
    <t>4</t>
  </si>
  <si>
    <t>Data Orchard CIC</t>
  </si>
  <si>
    <t>Survey advice and initial data analysis</t>
  </si>
  <si>
    <t>voucher 86</t>
  </si>
  <si>
    <t>Development of web-pages</t>
  </si>
  <si>
    <t>Website</t>
  </si>
  <si>
    <t>voucher 89</t>
  </si>
  <si>
    <t>Hire of Hall: NDP Committee 9 Sep</t>
  </si>
  <si>
    <t>Full analysis of questionnaire data</t>
  </si>
  <si>
    <t>voucher 93</t>
  </si>
  <si>
    <t>Hire of Hall: NDP Committee 22&amp; 29 Sep</t>
  </si>
  <si>
    <t>Print Our Emerging Plan &amp; response sheets</t>
  </si>
  <si>
    <t>Consultation</t>
  </si>
  <si>
    <t>Administration</t>
  </si>
  <si>
    <t>Printing</t>
  </si>
  <si>
    <t>Prof Quest support</t>
  </si>
  <si>
    <t>Insertion costs of Response sheet</t>
  </si>
  <si>
    <t>Planning consultancy costs Jun-Sep</t>
  </si>
  <si>
    <t>Prof Planning support</t>
  </si>
  <si>
    <t>Event posters</t>
  </si>
  <si>
    <t>PJ Brown</t>
  </si>
  <si>
    <t>Voucher 99</t>
  </si>
  <si>
    <t>Stationery for October events</t>
  </si>
  <si>
    <t>Voucher 03</t>
  </si>
  <si>
    <t>Refreshments for 16 Oct event RVH</t>
  </si>
  <si>
    <t>Voucher 100</t>
  </si>
  <si>
    <t>Voucher 01</t>
  </si>
  <si>
    <t>Hire of Hall &amp; refreshments 17 Oct event</t>
  </si>
  <si>
    <t>Hire of Hall 16 Oct event</t>
  </si>
  <si>
    <t xml:space="preserve">Copy paper, card &amp; labels </t>
  </si>
  <si>
    <t>Hire of Hall, NDP Committee 28 Oct</t>
  </si>
  <si>
    <t>Grand Total</t>
  </si>
  <si>
    <t>Summary of Grant Spend to date</t>
  </si>
  <si>
    <t>Spend to date (£)</t>
  </si>
  <si>
    <t>Summary of Lottery award Spend to date</t>
  </si>
  <si>
    <t>Budget Area</t>
  </si>
  <si>
    <t>Planning consultancy costs Oct-Nov</t>
  </si>
  <si>
    <t>against Grant award (£)</t>
  </si>
  <si>
    <t>against Lottery award (£)</t>
  </si>
  <si>
    <t>voucher 06</t>
  </si>
  <si>
    <t>Voucher 08</t>
  </si>
  <si>
    <t>Hire of Hall, NDP Committee 26 Nov, 15 Dec</t>
  </si>
  <si>
    <t>Planning consultancy costs Nov-Dec</t>
  </si>
  <si>
    <t>Voucher 09</t>
  </si>
  <si>
    <t>A3/A4 Laminating pouches, A4 paper</t>
  </si>
  <si>
    <t>5</t>
  </si>
  <si>
    <t>A3 colour paper for signs/notices</t>
  </si>
  <si>
    <t>Voucher 10</t>
  </si>
  <si>
    <t>General printing (1400 A4 copies)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</si>
</sst>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0" xfId="0" applyNumberFormat="1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2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49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5" fillId="2" borderId="0" xfId="0" applyFont="1" applyFill="1"/>
    <xf numFmtId="2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2" fontId="5" fillId="2" borderId="0" xfId="0" applyNumberFormat="1" applyFont="1" applyFill="1" applyAlignment="1">
      <alignment horizontal="right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0" applyNumberFormat="1" applyFont="1" applyFill="1" applyAlignment="1">
      <alignment horizontal="left" wrapText="1"/>
    </xf>
    <xf numFmtId="2" fontId="8" fillId="2" borderId="0" xfId="0" applyNumberFormat="1" applyFont="1" applyFill="1" applyAlignment="1">
      <alignment horizontal="right" wrapText="1"/>
    </xf>
    <xf numFmtId="2" fontId="7" fillId="2" borderId="0" xfId="0" applyNumberFormat="1" applyFont="1" applyFill="1" applyAlignment="1">
      <alignment horizontal="right" wrapText="1"/>
    </xf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/>
    <xf numFmtId="2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/>
    <xf numFmtId="0" fontId="5" fillId="2" borderId="0" xfId="0" applyFont="1" applyFill="1" applyAlignment="1">
      <alignment horizontal="right"/>
    </xf>
    <xf numFmtId="0" fontId="6" fillId="3" borderId="0" xfId="0" applyFont="1" applyFill="1"/>
    <xf numFmtId="2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7" fillId="0" borderId="0" xfId="0" applyFont="1" applyAlignment="1">
      <alignment wrapText="1"/>
    </xf>
    <xf numFmtId="2" fontId="5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left" wrapText="1"/>
    </xf>
    <xf numFmtId="2" fontId="8" fillId="0" borderId="0" xfId="0" applyNumberFormat="1" applyFont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0" fontId="7" fillId="3" borderId="0" xfId="0" applyFont="1" applyFill="1" applyAlignment="1">
      <alignment horizontal="left"/>
    </xf>
    <xf numFmtId="0" fontId="7" fillId="3" borderId="0" xfId="0" applyNumberFormat="1" applyFont="1" applyFill="1"/>
  </cellXfs>
  <cellStyles count="1">
    <cellStyle name="Normal" xfId="0" builtinId="0"/>
  </cellStyles>
  <dxfs count="18">
    <dxf>
      <font>
        <sz val="14"/>
      </font>
    </dxf>
    <dxf>
      <alignment horizontal="right" readingOrder="0"/>
    </dxf>
    <dxf>
      <alignment wrapText="1" readingOrder="0"/>
    </dxf>
    <dxf>
      <alignment wrapText="1" readingOrder="0"/>
    </dxf>
    <dxf>
      <font>
        <sz val="12"/>
      </font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ont>
        <sz val="14"/>
      </font>
    </dxf>
    <dxf>
      <alignment horizontal="right" readingOrder="0"/>
    </dxf>
    <dxf>
      <alignment wrapText="1" readingOrder="0"/>
    </dxf>
    <dxf>
      <alignment wrapText="1" readingOrder="0"/>
    </dxf>
    <dxf>
      <font>
        <sz val="12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hilip" refreshedDate="41988.779056481479" createdVersion="4" refreshedVersion="4" minRefreshableVersion="3" recordCount="48">
  <cacheSource type="worksheet">
    <worksheetSource ref="G1:I49" sheet="All transactions"/>
  </cacheSource>
  <cacheFields count="3">
    <cacheField name="Budget area" numFmtId="49">
      <sharedItems count="7">
        <s v="Equipment"/>
        <s v="Consultation"/>
        <s v="Printing"/>
        <s v="Administration"/>
        <s v="Prof Quest support"/>
        <s v="Website"/>
        <s v="Prof Planning support"/>
      </sharedItems>
    </cacheField>
    <cacheField name="NDP grant (£)" numFmtId="2">
      <sharedItems containsString="0" containsBlank="1" containsNumber="1" minValue="1.31" maxValue="1817.23"/>
    </cacheField>
    <cacheField name="Lottery award (£)" numFmtId="2">
      <sharedItems containsString="0" containsBlank="1" containsNumber="1" minValue="8.9499999999999993" maxValue="8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hilip" refreshedDate="42009.542416550925" createdVersion="4" refreshedVersion="4" minRefreshableVersion="3" recordCount="52">
  <cacheSource type="worksheet">
    <worksheetSource ref="G1:H53" sheet="All transactions"/>
  </cacheSource>
  <cacheFields count="2">
    <cacheField name="Budget area" numFmtId="49">
      <sharedItems count="7">
        <s v="Equipment"/>
        <s v="Consultation"/>
        <s v="Printing"/>
        <s v="Administration"/>
        <s v="Prof Quest support"/>
        <s v="Website"/>
        <s v="Prof Planning support"/>
      </sharedItems>
    </cacheField>
    <cacheField name="NDP grant (£)" numFmtId="2">
      <sharedItems containsString="0" containsBlank="1" containsNumber="1" minValue="1.31" maxValue="1817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m/>
    <n v="299"/>
  </r>
  <r>
    <x v="0"/>
    <m/>
    <n v="59"/>
  </r>
  <r>
    <x v="1"/>
    <n v="132"/>
    <m/>
  </r>
  <r>
    <x v="1"/>
    <n v="177"/>
    <m/>
  </r>
  <r>
    <x v="1"/>
    <n v="2.5"/>
    <m/>
  </r>
  <r>
    <x v="1"/>
    <n v="33.69"/>
    <m/>
  </r>
  <r>
    <x v="1"/>
    <n v="14.96"/>
    <m/>
  </r>
  <r>
    <x v="1"/>
    <m/>
    <n v="96.5"/>
  </r>
  <r>
    <x v="1"/>
    <m/>
    <n v="112"/>
  </r>
  <r>
    <x v="1"/>
    <n v="29.9"/>
    <m/>
  </r>
  <r>
    <x v="1"/>
    <m/>
    <n v="48.36"/>
  </r>
  <r>
    <x v="2"/>
    <n v="53.28"/>
    <m/>
  </r>
  <r>
    <x v="3"/>
    <n v="12.91"/>
    <m/>
  </r>
  <r>
    <x v="1"/>
    <n v="25"/>
    <m/>
  </r>
  <r>
    <x v="1"/>
    <n v="36"/>
    <m/>
  </r>
  <r>
    <x v="3"/>
    <n v="12"/>
    <m/>
  </r>
  <r>
    <x v="1"/>
    <n v="25"/>
    <m/>
  </r>
  <r>
    <x v="1"/>
    <n v="36"/>
    <m/>
  </r>
  <r>
    <x v="3"/>
    <n v="24"/>
    <m/>
  </r>
  <r>
    <x v="3"/>
    <n v="12"/>
    <m/>
  </r>
  <r>
    <x v="3"/>
    <n v="12"/>
    <m/>
  </r>
  <r>
    <x v="2"/>
    <n v="5.83"/>
    <m/>
  </r>
  <r>
    <x v="2"/>
    <n v="80"/>
    <n v="746"/>
  </r>
  <r>
    <x v="3"/>
    <n v="8"/>
    <m/>
  </r>
  <r>
    <x v="1"/>
    <n v="5.6"/>
    <m/>
  </r>
  <r>
    <x v="1"/>
    <n v="2.34"/>
    <m/>
  </r>
  <r>
    <x v="2"/>
    <n v="5.6"/>
    <m/>
  </r>
  <r>
    <x v="2"/>
    <n v="4.8"/>
    <m/>
  </r>
  <r>
    <x v="2"/>
    <n v="1.31"/>
    <m/>
  </r>
  <r>
    <x v="3"/>
    <n v="24"/>
    <m/>
  </r>
  <r>
    <x v="4"/>
    <n v="1817.23"/>
    <m/>
  </r>
  <r>
    <x v="5"/>
    <m/>
    <n v="815"/>
  </r>
  <r>
    <x v="3"/>
    <n v="18"/>
    <m/>
  </r>
  <r>
    <x v="4"/>
    <n v="1682.51"/>
    <m/>
  </r>
  <r>
    <x v="3"/>
    <n v="8"/>
    <m/>
  </r>
  <r>
    <x v="3"/>
    <n v="40"/>
    <m/>
  </r>
  <r>
    <x v="2"/>
    <n v="914"/>
    <n v="336"/>
  </r>
  <r>
    <x v="2"/>
    <n v="40"/>
    <m/>
  </r>
  <r>
    <x v="6"/>
    <n v="529.1"/>
    <m/>
  </r>
  <r>
    <x v="2"/>
    <n v="95"/>
    <m/>
  </r>
  <r>
    <x v="1"/>
    <n v="15.16"/>
    <m/>
  </r>
  <r>
    <x v="1"/>
    <n v="55"/>
    <m/>
  </r>
  <r>
    <x v="1"/>
    <n v="30"/>
    <m/>
  </r>
  <r>
    <x v="3"/>
    <n v="12"/>
    <m/>
  </r>
  <r>
    <x v="1"/>
    <m/>
    <n v="8.9499999999999993"/>
  </r>
  <r>
    <x v="1"/>
    <n v="22.91"/>
    <m/>
  </r>
  <r>
    <x v="6"/>
    <n v="285.39999999999998"/>
    <m/>
  </r>
  <r>
    <x v="3"/>
    <n v="4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">
  <r>
    <x v="0"/>
    <m/>
  </r>
  <r>
    <x v="0"/>
    <m/>
  </r>
  <r>
    <x v="1"/>
    <n v="132"/>
  </r>
  <r>
    <x v="1"/>
    <n v="177"/>
  </r>
  <r>
    <x v="1"/>
    <n v="2.5"/>
  </r>
  <r>
    <x v="1"/>
    <n v="33.69"/>
  </r>
  <r>
    <x v="1"/>
    <n v="14.96"/>
  </r>
  <r>
    <x v="1"/>
    <m/>
  </r>
  <r>
    <x v="1"/>
    <m/>
  </r>
  <r>
    <x v="1"/>
    <n v="29.9"/>
  </r>
  <r>
    <x v="1"/>
    <m/>
  </r>
  <r>
    <x v="2"/>
    <n v="53.28"/>
  </r>
  <r>
    <x v="3"/>
    <n v="12.91"/>
  </r>
  <r>
    <x v="1"/>
    <n v="25"/>
  </r>
  <r>
    <x v="1"/>
    <n v="36"/>
  </r>
  <r>
    <x v="3"/>
    <n v="12"/>
  </r>
  <r>
    <x v="1"/>
    <n v="25"/>
  </r>
  <r>
    <x v="1"/>
    <n v="36"/>
  </r>
  <r>
    <x v="3"/>
    <n v="24"/>
  </r>
  <r>
    <x v="3"/>
    <n v="12"/>
  </r>
  <r>
    <x v="3"/>
    <n v="12"/>
  </r>
  <r>
    <x v="2"/>
    <n v="5.83"/>
  </r>
  <r>
    <x v="2"/>
    <n v="80"/>
  </r>
  <r>
    <x v="3"/>
    <n v="8"/>
  </r>
  <r>
    <x v="1"/>
    <n v="5.6"/>
  </r>
  <r>
    <x v="1"/>
    <n v="2.34"/>
  </r>
  <r>
    <x v="2"/>
    <n v="5.6"/>
  </r>
  <r>
    <x v="2"/>
    <n v="4.8"/>
  </r>
  <r>
    <x v="2"/>
    <n v="1.31"/>
  </r>
  <r>
    <x v="3"/>
    <n v="24"/>
  </r>
  <r>
    <x v="4"/>
    <n v="1817.23"/>
  </r>
  <r>
    <x v="5"/>
    <m/>
  </r>
  <r>
    <x v="3"/>
    <n v="18"/>
  </r>
  <r>
    <x v="4"/>
    <n v="1682.51"/>
  </r>
  <r>
    <x v="3"/>
    <n v="8"/>
  </r>
  <r>
    <x v="3"/>
    <n v="40"/>
  </r>
  <r>
    <x v="2"/>
    <n v="914"/>
  </r>
  <r>
    <x v="2"/>
    <n v="40"/>
  </r>
  <r>
    <x v="6"/>
    <n v="529.1"/>
  </r>
  <r>
    <x v="2"/>
    <n v="95"/>
  </r>
  <r>
    <x v="1"/>
    <n v="15.16"/>
  </r>
  <r>
    <x v="1"/>
    <n v="55"/>
  </r>
  <r>
    <x v="1"/>
    <n v="30"/>
  </r>
  <r>
    <x v="3"/>
    <n v="12"/>
  </r>
  <r>
    <x v="1"/>
    <m/>
  </r>
  <r>
    <x v="1"/>
    <n v="22.91"/>
  </r>
  <r>
    <x v="6"/>
    <n v="285.39999999999998"/>
  </r>
  <r>
    <x v="3"/>
    <n v="40"/>
  </r>
  <r>
    <x v="6"/>
    <n v="574.15"/>
  </r>
  <r>
    <x v="1"/>
    <n v="24.14"/>
  </r>
  <r>
    <x v="1"/>
    <n v="13.32"/>
  </r>
  <r>
    <x v="3"/>
    <n v="11.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Budget Area">
  <location ref="A2:B10" firstHeaderRow="1" firstDataRow="1" firstDataCol="1"/>
  <pivotFields count="2"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pend to date (£)" fld="1" baseField="0" baseItem="0"/>
  </dataFields>
  <formats count="9">
    <format dxfId="8">
      <pivotArea field="0" type="button" dataOnly="0" labelOnly="1" outline="0" axis="axisRow" fieldPosition="0"/>
    </format>
    <format dxfId="7">
      <pivotArea dataOnly="0" labelOnly="1" outline="0" axis="axisValues" fieldPosition="0"/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type="all" dataOnly="0" outline="0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outline="0" axis="axisValues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Budget Area">
  <location ref="A14:B22" firstHeaderRow="1" firstDataRow="1" firstDataCol="1"/>
  <pivotFields count="3"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showAll="0"/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pend to date (£)" fld="2" baseField="0" baseItem="0"/>
  </dataFields>
  <formats count="9">
    <format dxfId="17">
      <pivotArea field="0" type="button" dataOnly="0" labelOnly="1" outline="0" axis="axisRow" fieldPosition="0"/>
    </format>
    <format dxfId="16">
      <pivotArea dataOnly="0" labelOnly="1" outline="0" axis="axisValues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field="0" type="button" dataOnly="0" labelOnly="1" outline="0" axis="axisRow" fieldPosition="0"/>
    </format>
    <format dxfId="11">
      <pivotArea dataOnly="0" labelOnly="1" outline="0" axis="axisValues" fieldPosition="0"/>
    </format>
    <format dxfId="10">
      <pivotArea dataOnly="0" labelOnly="1" outline="0" axis="axisValues" fieldPosition="0"/>
    </format>
    <format dxfId="9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abSelected="1" topLeftCell="D37" workbookViewId="0">
      <selection activeCell="H38" sqref="H38"/>
    </sheetView>
  </sheetViews>
  <sheetFormatPr defaultColWidth="21.109375" defaultRowHeight="15.6" x14ac:dyDescent="0.3"/>
  <cols>
    <col min="1" max="1" width="13.33203125" style="9" customWidth="1"/>
    <col min="2" max="2" width="22.88671875" style="10" customWidth="1"/>
    <col min="3" max="3" width="13.21875" style="11" customWidth="1"/>
    <col min="4" max="4" width="43.44140625" style="10" customWidth="1"/>
    <col min="5" max="5" width="13.5546875" style="12" customWidth="1"/>
    <col min="6" max="6" width="6" style="18" customWidth="1"/>
    <col min="7" max="7" width="20" style="14" customWidth="1"/>
    <col min="8" max="8" width="10.88671875" style="15" customWidth="1"/>
    <col min="9" max="9" width="11.33203125" style="16" customWidth="1"/>
    <col min="10" max="10" width="9.88671875" style="16" customWidth="1"/>
    <col min="11" max="11" width="9.6640625" style="16" customWidth="1"/>
    <col min="12" max="12" width="10.21875" style="10" customWidth="1"/>
    <col min="13" max="16384" width="21.109375" style="10"/>
  </cols>
  <sheetData>
    <row r="1" spans="1:12" s="2" customFormat="1" ht="41.4" customHeight="1" x14ac:dyDescent="0.3">
      <c r="A1" s="1" t="s">
        <v>0</v>
      </c>
      <c r="B1" s="2" t="s">
        <v>1</v>
      </c>
      <c r="C1" s="3" t="s">
        <v>4</v>
      </c>
      <c r="D1" s="2" t="s">
        <v>2</v>
      </c>
      <c r="E1" s="4" t="s">
        <v>6</v>
      </c>
      <c r="F1" s="5" t="s">
        <v>44</v>
      </c>
      <c r="G1" s="6" t="s">
        <v>43</v>
      </c>
      <c r="H1" s="7" t="s">
        <v>7</v>
      </c>
      <c r="I1" s="4" t="s">
        <v>8</v>
      </c>
      <c r="J1" s="4" t="s">
        <v>9</v>
      </c>
      <c r="K1" s="4" t="s">
        <v>10</v>
      </c>
      <c r="L1" s="8" t="s">
        <v>61</v>
      </c>
    </row>
    <row r="2" spans="1:12" ht="19.95" customHeight="1" x14ac:dyDescent="0.3">
      <c r="A2" s="9">
        <v>41794</v>
      </c>
      <c r="B2" s="10" t="s">
        <v>3</v>
      </c>
      <c r="C2" s="11">
        <v>3359</v>
      </c>
      <c r="D2" s="10" t="s">
        <v>5</v>
      </c>
      <c r="E2" s="12">
        <v>358.8</v>
      </c>
      <c r="F2" s="13" t="s">
        <v>46</v>
      </c>
      <c r="G2" s="14" t="s">
        <v>45</v>
      </c>
      <c r="I2" s="16">
        <v>299</v>
      </c>
      <c r="J2" s="16">
        <v>59.8</v>
      </c>
      <c r="L2" s="17">
        <f>E2-H2-I2-J2-K2</f>
        <v>1.4210854715202004E-14</v>
      </c>
    </row>
    <row r="3" spans="1:12" ht="19.95" customHeight="1" x14ac:dyDescent="0.3">
      <c r="A3" s="9">
        <v>41794</v>
      </c>
      <c r="B3" s="10" t="s">
        <v>3</v>
      </c>
      <c r="C3" s="11">
        <v>3359</v>
      </c>
      <c r="D3" s="10" t="s">
        <v>11</v>
      </c>
      <c r="E3" s="12">
        <v>70.8</v>
      </c>
      <c r="F3" s="13" t="s">
        <v>46</v>
      </c>
      <c r="G3" s="14" t="s">
        <v>45</v>
      </c>
      <c r="I3" s="16">
        <v>59</v>
      </c>
      <c r="J3" s="16">
        <v>11.8</v>
      </c>
      <c r="L3" s="17">
        <f t="shared" ref="L3:L53" si="0">E3-H3-I3-J3-K3</f>
        <v>-3.5527136788005009E-15</v>
      </c>
    </row>
    <row r="4" spans="1:12" ht="19.95" customHeight="1" x14ac:dyDescent="0.3">
      <c r="A4" s="9">
        <v>41735</v>
      </c>
      <c r="B4" s="10" t="s">
        <v>12</v>
      </c>
      <c r="C4" s="11">
        <v>66806310</v>
      </c>
      <c r="D4" s="10" t="s">
        <v>13</v>
      </c>
      <c r="E4" s="12">
        <v>139.4</v>
      </c>
      <c r="F4" s="13" t="s">
        <v>46</v>
      </c>
      <c r="G4" s="14" t="s">
        <v>76</v>
      </c>
      <c r="H4" s="15">
        <v>132</v>
      </c>
      <c r="J4" s="16">
        <v>7.4</v>
      </c>
      <c r="L4" s="17">
        <f t="shared" si="0"/>
        <v>5.3290705182007514E-15</v>
      </c>
    </row>
    <row r="5" spans="1:12" ht="19.95" customHeight="1" x14ac:dyDescent="0.3">
      <c r="A5" s="9">
        <v>41735</v>
      </c>
      <c r="B5" s="10" t="s">
        <v>12</v>
      </c>
      <c r="C5" s="11">
        <v>66806311</v>
      </c>
      <c r="D5" s="10" t="s">
        <v>14</v>
      </c>
      <c r="E5" s="12">
        <v>184.4</v>
      </c>
      <c r="F5" s="13" t="s">
        <v>46</v>
      </c>
      <c r="G5" s="14" t="s">
        <v>76</v>
      </c>
      <c r="H5" s="15">
        <v>177</v>
      </c>
      <c r="J5" s="16">
        <v>7.4</v>
      </c>
      <c r="L5" s="17">
        <f t="shared" si="0"/>
        <v>5.3290705182007514E-15</v>
      </c>
    </row>
    <row r="6" spans="1:12" ht="19.95" customHeight="1" x14ac:dyDescent="0.3">
      <c r="A6" s="9">
        <v>41723</v>
      </c>
      <c r="B6" s="10" t="s">
        <v>17</v>
      </c>
      <c r="C6" s="11" t="s">
        <v>16</v>
      </c>
      <c r="D6" s="10" t="s">
        <v>18</v>
      </c>
      <c r="E6" s="12">
        <v>3</v>
      </c>
      <c r="F6" s="13" t="s">
        <v>46</v>
      </c>
      <c r="G6" s="14" t="s">
        <v>76</v>
      </c>
      <c r="H6" s="15">
        <v>2.5</v>
      </c>
      <c r="J6" s="16">
        <v>0.5</v>
      </c>
      <c r="L6" s="17">
        <f t="shared" si="0"/>
        <v>0</v>
      </c>
    </row>
    <row r="7" spans="1:12" ht="19.95" customHeight="1" x14ac:dyDescent="0.3">
      <c r="A7" s="9">
        <v>41723</v>
      </c>
      <c r="B7" s="10" t="s">
        <v>15</v>
      </c>
      <c r="C7" s="11" t="s">
        <v>16</v>
      </c>
      <c r="D7" s="10" t="s">
        <v>22</v>
      </c>
      <c r="E7" s="12">
        <v>40.43</v>
      </c>
      <c r="F7" s="13" t="s">
        <v>46</v>
      </c>
      <c r="G7" s="14" t="s">
        <v>76</v>
      </c>
      <c r="H7" s="15">
        <v>33.69</v>
      </c>
      <c r="J7" s="16">
        <v>6.74</v>
      </c>
      <c r="L7" s="17">
        <f t="shared" si="0"/>
        <v>1.7763568394002505E-15</v>
      </c>
    </row>
    <row r="8" spans="1:12" ht="19.95" customHeight="1" x14ac:dyDescent="0.3">
      <c r="A8" s="9">
        <v>41726</v>
      </c>
      <c r="B8" s="10" t="s">
        <v>15</v>
      </c>
      <c r="C8" s="11" t="s">
        <v>16</v>
      </c>
      <c r="D8" s="10" t="s">
        <v>22</v>
      </c>
      <c r="E8" s="12">
        <v>17.96</v>
      </c>
      <c r="F8" s="13" t="s">
        <v>46</v>
      </c>
      <c r="G8" s="14" t="s">
        <v>76</v>
      </c>
      <c r="H8" s="15">
        <v>14.96</v>
      </c>
      <c r="J8" s="16">
        <v>3</v>
      </c>
      <c r="L8" s="17">
        <f t="shared" si="0"/>
        <v>0</v>
      </c>
    </row>
    <row r="9" spans="1:12" ht="19.95" customHeight="1" x14ac:dyDescent="0.3">
      <c r="A9" s="9">
        <v>41744</v>
      </c>
      <c r="B9" s="10" t="s">
        <v>19</v>
      </c>
      <c r="C9" s="11" t="s">
        <v>20</v>
      </c>
      <c r="D9" s="10" t="s">
        <v>21</v>
      </c>
      <c r="E9" s="12">
        <v>96.5</v>
      </c>
      <c r="F9" s="13" t="s">
        <v>46</v>
      </c>
      <c r="G9" s="14" t="s">
        <v>76</v>
      </c>
      <c r="I9" s="16">
        <v>96.5</v>
      </c>
      <c r="J9" s="16">
        <v>0</v>
      </c>
      <c r="L9" s="17">
        <f t="shared" si="0"/>
        <v>0</v>
      </c>
    </row>
    <row r="10" spans="1:12" ht="19.95" customHeight="1" x14ac:dyDescent="0.3">
      <c r="A10" s="9">
        <v>41744</v>
      </c>
      <c r="B10" s="10" t="s">
        <v>19</v>
      </c>
      <c r="C10" s="11" t="s">
        <v>20</v>
      </c>
      <c r="D10" s="10" t="s">
        <v>23</v>
      </c>
      <c r="E10" s="12">
        <v>112</v>
      </c>
      <c r="F10" s="13" t="s">
        <v>46</v>
      </c>
      <c r="G10" s="14" t="s">
        <v>76</v>
      </c>
      <c r="I10" s="16">
        <v>112</v>
      </c>
      <c r="J10" s="16">
        <v>0</v>
      </c>
      <c r="L10" s="17">
        <f t="shared" si="0"/>
        <v>0</v>
      </c>
    </row>
    <row r="11" spans="1:12" ht="19.95" customHeight="1" x14ac:dyDescent="0.3">
      <c r="A11" s="9">
        <v>41744</v>
      </c>
      <c r="B11" s="10" t="s">
        <v>24</v>
      </c>
      <c r="C11" s="11" t="s">
        <v>25</v>
      </c>
      <c r="D11" s="10" t="s">
        <v>26</v>
      </c>
      <c r="E11" s="12">
        <v>29.9</v>
      </c>
      <c r="F11" s="13" t="s">
        <v>46</v>
      </c>
      <c r="G11" s="14" t="s">
        <v>76</v>
      </c>
      <c r="H11" s="15">
        <v>29.9</v>
      </c>
      <c r="J11" s="16">
        <v>0</v>
      </c>
      <c r="L11" s="17">
        <f t="shared" si="0"/>
        <v>0</v>
      </c>
    </row>
    <row r="12" spans="1:12" ht="19.95" customHeight="1" x14ac:dyDescent="0.3">
      <c r="A12" s="9">
        <v>41740</v>
      </c>
      <c r="B12" s="10" t="s">
        <v>41</v>
      </c>
      <c r="C12" s="11" t="s">
        <v>27</v>
      </c>
      <c r="D12" s="10" t="s">
        <v>28</v>
      </c>
      <c r="E12" s="12">
        <v>48.36</v>
      </c>
      <c r="F12" s="13" t="s">
        <v>46</v>
      </c>
      <c r="G12" s="14" t="s">
        <v>76</v>
      </c>
      <c r="I12" s="16">
        <v>48.36</v>
      </c>
      <c r="J12" s="16">
        <v>0</v>
      </c>
      <c r="L12" s="17">
        <f t="shared" si="0"/>
        <v>0</v>
      </c>
    </row>
    <row r="13" spans="1:12" ht="19.95" customHeight="1" x14ac:dyDescent="0.3">
      <c r="A13" s="9">
        <v>41762</v>
      </c>
      <c r="B13" s="10" t="s">
        <v>15</v>
      </c>
      <c r="C13" s="11" t="s">
        <v>40</v>
      </c>
      <c r="D13" s="10" t="s">
        <v>49</v>
      </c>
      <c r="E13" s="12">
        <v>63.94</v>
      </c>
      <c r="F13" s="13">
        <v>3</v>
      </c>
      <c r="G13" s="14" t="s">
        <v>78</v>
      </c>
      <c r="H13" s="15">
        <v>53.28</v>
      </c>
      <c r="J13" s="16">
        <v>10.66</v>
      </c>
      <c r="L13" s="17">
        <f t="shared" si="0"/>
        <v>-3.5527136788005009E-15</v>
      </c>
    </row>
    <row r="14" spans="1:12" ht="19.95" customHeight="1" x14ac:dyDescent="0.3">
      <c r="A14" s="9">
        <v>41762</v>
      </c>
      <c r="B14" s="10" t="s">
        <v>15</v>
      </c>
      <c r="C14" s="11" t="s">
        <v>40</v>
      </c>
      <c r="D14" s="10" t="s">
        <v>50</v>
      </c>
      <c r="E14" s="12">
        <v>15.5</v>
      </c>
      <c r="F14" s="13">
        <v>3</v>
      </c>
      <c r="G14" s="14" t="s">
        <v>77</v>
      </c>
      <c r="H14" s="15">
        <v>12.91</v>
      </c>
      <c r="J14" s="16">
        <v>2.59</v>
      </c>
      <c r="L14" s="17">
        <f t="shared" si="0"/>
        <v>0</v>
      </c>
    </row>
    <row r="15" spans="1:12" ht="19.95" customHeight="1" x14ac:dyDescent="0.3">
      <c r="A15" s="9">
        <v>41780</v>
      </c>
      <c r="B15" s="10" t="s">
        <v>29</v>
      </c>
      <c r="C15" s="11" t="s">
        <v>30</v>
      </c>
      <c r="D15" s="10" t="s">
        <v>31</v>
      </c>
      <c r="E15" s="12">
        <v>25</v>
      </c>
      <c r="F15" s="13" t="s">
        <v>46</v>
      </c>
      <c r="G15" s="14" t="s">
        <v>76</v>
      </c>
      <c r="H15" s="15">
        <v>25</v>
      </c>
      <c r="J15" s="16">
        <v>0</v>
      </c>
      <c r="L15" s="17">
        <f t="shared" si="0"/>
        <v>0</v>
      </c>
    </row>
    <row r="16" spans="1:12" ht="19.95" customHeight="1" x14ac:dyDescent="0.3">
      <c r="A16" s="9">
        <v>41780</v>
      </c>
      <c r="B16" s="10" t="s">
        <v>29</v>
      </c>
      <c r="C16" s="11" t="s">
        <v>30</v>
      </c>
      <c r="D16" s="10" t="s">
        <v>32</v>
      </c>
      <c r="E16" s="12">
        <v>36</v>
      </c>
      <c r="F16" s="13" t="s">
        <v>46</v>
      </c>
      <c r="G16" s="14" t="s">
        <v>76</v>
      </c>
      <c r="H16" s="15">
        <v>36</v>
      </c>
      <c r="J16" s="16">
        <v>0</v>
      </c>
      <c r="L16" s="17">
        <f t="shared" si="0"/>
        <v>0</v>
      </c>
    </row>
    <row r="17" spans="1:12" ht="19.95" customHeight="1" x14ac:dyDescent="0.3">
      <c r="A17" s="9">
        <v>21.95</v>
      </c>
      <c r="B17" s="10" t="s">
        <v>29</v>
      </c>
      <c r="C17" s="11" t="s">
        <v>30</v>
      </c>
      <c r="D17" s="10" t="s">
        <v>37</v>
      </c>
      <c r="E17" s="12">
        <v>12</v>
      </c>
      <c r="F17" s="13" t="s">
        <v>46</v>
      </c>
      <c r="G17" s="14" t="s">
        <v>77</v>
      </c>
      <c r="H17" s="15">
        <v>12</v>
      </c>
      <c r="J17" s="16">
        <v>0</v>
      </c>
      <c r="L17" s="17">
        <f t="shared" si="0"/>
        <v>0</v>
      </c>
    </row>
    <row r="18" spans="1:12" ht="19.95" customHeight="1" x14ac:dyDescent="0.3">
      <c r="A18" s="9">
        <v>41780</v>
      </c>
      <c r="B18" s="10" t="s">
        <v>33</v>
      </c>
      <c r="C18" s="11" t="s">
        <v>34</v>
      </c>
      <c r="D18" s="10" t="s">
        <v>35</v>
      </c>
      <c r="E18" s="12">
        <v>25</v>
      </c>
      <c r="F18" s="13" t="s">
        <v>46</v>
      </c>
      <c r="G18" s="14" t="s">
        <v>76</v>
      </c>
      <c r="H18" s="15">
        <v>25</v>
      </c>
      <c r="J18" s="16">
        <v>0</v>
      </c>
      <c r="L18" s="17">
        <f t="shared" si="0"/>
        <v>0</v>
      </c>
    </row>
    <row r="19" spans="1:12" ht="19.95" customHeight="1" x14ac:dyDescent="0.3">
      <c r="A19" s="9">
        <v>41780</v>
      </c>
      <c r="B19" s="10" t="s">
        <v>33</v>
      </c>
      <c r="C19" s="11" t="s">
        <v>34</v>
      </c>
      <c r="D19" s="10" t="s">
        <v>36</v>
      </c>
      <c r="E19" s="12">
        <v>36</v>
      </c>
      <c r="F19" s="13" t="s">
        <v>46</v>
      </c>
      <c r="G19" s="14" t="s">
        <v>76</v>
      </c>
      <c r="H19" s="15">
        <v>36</v>
      </c>
      <c r="J19" s="16">
        <v>0</v>
      </c>
      <c r="L19" s="17">
        <f t="shared" si="0"/>
        <v>0</v>
      </c>
    </row>
    <row r="20" spans="1:12" ht="19.95" customHeight="1" x14ac:dyDescent="0.3">
      <c r="A20" s="9">
        <v>41780</v>
      </c>
      <c r="B20" s="10" t="s">
        <v>33</v>
      </c>
      <c r="C20" s="11" t="s">
        <v>34</v>
      </c>
      <c r="D20" s="10" t="s">
        <v>38</v>
      </c>
      <c r="E20" s="12">
        <v>24</v>
      </c>
      <c r="F20" s="13" t="s">
        <v>46</v>
      </c>
      <c r="G20" s="14" t="s">
        <v>77</v>
      </c>
      <c r="H20" s="15">
        <v>24</v>
      </c>
      <c r="J20" s="16">
        <v>0</v>
      </c>
      <c r="L20" s="17">
        <f t="shared" si="0"/>
        <v>0</v>
      </c>
    </row>
    <row r="21" spans="1:12" ht="19.95" customHeight="1" x14ac:dyDescent="0.3">
      <c r="A21" s="9">
        <v>41780</v>
      </c>
      <c r="B21" s="10" t="s">
        <v>33</v>
      </c>
      <c r="C21" s="11" t="s">
        <v>34</v>
      </c>
      <c r="D21" s="10" t="s">
        <v>39</v>
      </c>
      <c r="E21" s="12">
        <v>12</v>
      </c>
      <c r="F21" s="13" t="s">
        <v>46</v>
      </c>
      <c r="G21" s="14" t="s">
        <v>77</v>
      </c>
      <c r="H21" s="15">
        <v>12</v>
      </c>
      <c r="J21" s="16">
        <v>0</v>
      </c>
      <c r="L21" s="17">
        <f t="shared" si="0"/>
        <v>0</v>
      </c>
    </row>
    <row r="22" spans="1:12" ht="19.95" customHeight="1" x14ac:dyDescent="0.3">
      <c r="A22" s="9">
        <v>41780</v>
      </c>
      <c r="B22" s="10" t="s">
        <v>33</v>
      </c>
      <c r="C22" s="11" t="s">
        <v>34</v>
      </c>
      <c r="D22" s="10" t="s">
        <v>59</v>
      </c>
      <c r="E22" s="12">
        <v>12</v>
      </c>
      <c r="F22" s="13" t="s">
        <v>46</v>
      </c>
      <c r="G22" s="14" t="s">
        <v>77</v>
      </c>
      <c r="H22" s="15">
        <v>12</v>
      </c>
      <c r="J22" s="16">
        <v>0</v>
      </c>
      <c r="L22" s="17">
        <f t="shared" si="0"/>
        <v>0</v>
      </c>
    </row>
    <row r="23" spans="1:12" ht="19.95" customHeight="1" x14ac:dyDescent="0.3">
      <c r="A23" s="9">
        <v>41769</v>
      </c>
      <c r="B23" s="10" t="s">
        <v>15</v>
      </c>
      <c r="C23" s="11" t="s">
        <v>58</v>
      </c>
      <c r="D23" s="10" t="s">
        <v>42</v>
      </c>
      <c r="E23" s="12">
        <v>7</v>
      </c>
      <c r="F23" s="13" t="s">
        <v>46</v>
      </c>
      <c r="G23" s="14" t="s">
        <v>78</v>
      </c>
      <c r="H23" s="15">
        <v>5.83</v>
      </c>
      <c r="J23" s="16">
        <v>1.17</v>
      </c>
      <c r="L23" s="17">
        <f t="shared" si="0"/>
        <v>0</v>
      </c>
    </row>
    <row r="24" spans="1:12" ht="19.95" customHeight="1" x14ac:dyDescent="0.3">
      <c r="A24" s="9">
        <v>41767</v>
      </c>
      <c r="B24" s="10" t="s">
        <v>47</v>
      </c>
      <c r="C24" s="11">
        <v>53327</v>
      </c>
      <c r="D24" s="10" t="s">
        <v>48</v>
      </c>
      <c r="E24" s="12">
        <v>956.4</v>
      </c>
      <c r="F24" s="18" t="s">
        <v>46</v>
      </c>
      <c r="G24" s="14" t="s">
        <v>78</v>
      </c>
      <c r="H24" s="15">
        <v>80</v>
      </c>
      <c r="I24" s="16">
        <v>746</v>
      </c>
      <c r="J24" s="16">
        <v>130.4</v>
      </c>
      <c r="L24" s="17">
        <f t="shared" si="0"/>
        <v>-2.8421709430404007E-14</v>
      </c>
    </row>
    <row r="25" spans="1:12" ht="19.95" customHeight="1" x14ac:dyDescent="0.3">
      <c r="A25" s="9">
        <v>41820</v>
      </c>
      <c r="B25" s="10" t="s">
        <v>51</v>
      </c>
      <c r="C25" s="11">
        <v>8779</v>
      </c>
      <c r="D25" s="10" t="s">
        <v>52</v>
      </c>
      <c r="E25" s="12">
        <v>9.6</v>
      </c>
      <c r="F25" s="18" t="s">
        <v>46</v>
      </c>
      <c r="G25" s="14" t="s">
        <v>77</v>
      </c>
      <c r="H25" s="15">
        <v>8</v>
      </c>
      <c r="J25" s="16">
        <v>1.6</v>
      </c>
      <c r="L25" s="17">
        <f t="shared" si="0"/>
        <v>-4.4408920985006262E-16</v>
      </c>
    </row>
    <row r="26" spans="1:12" ht="19.95" customHeight="1" x14ac:dyDescent="0.3">
      <c r="A26" s="9">
        <v>41820</v>
      </c>
      <c r="B26" s="10" t="s">
        <v>51</v>
      </c>
      <c r="C26" s="11">
        <v>8779</v>
      </c>
      <c r="D26" s="10" t="s">
        <v>53</v>
      </c>
      <c r="E26" s="12">
        <v>6.72</v>
      </c>
      <c r="F26" s="18" t="s">
        <v>46</v>
      </c>
      <c r="G26" s="14" t="s">
        <v>76</v>
      </c>
      <c r="H26" s="15">
        <v>5.6</v>
      </c>
      <c r="J26" s="16">
        <v>1.1200000000000001</v>
      </c>
      <c r="L26" s="17">
        <f t="shared" si="0"/>
        <v>0</v>
      </c>
    </row>
    <row r="27" spans="1:12" ht="19.95" customHeight="1" x14ac:dyDescent="0.3">
      <c r="A27" s="9">
        <v>41820</v>
      </c>
      <c r="B27" s="10" t="s">
        <v>51</v>
      </c>
      <c r="C27" s="11">
        <v>8779</v>
      </c>
      <c r="D27" s="10" t="s">
        <v>54</v>
      </c>
      <c r="E27" s="12">
        <v>2.81</v>
      </c>
      <c r="F27" s="18" t="s">
        <v>46</v>
      </c>
      <c r="G27" s="14" t="s">
        <v>76</v>
      </c>
      <c r="H27" s="15">
        <v>2.34</v>
      </c>
      <c r="J27" s="16">
        <v>0.47</v>
      </c>
      <c r="L27" s="17">
        <f t="shared" si="0"/>
        <v>2.2204460492503131E-16</v>
      </c>
    </row>
    <row r="28" spans="1:12" ht="19.95" customHeight="1" x14ac:dyDescent="0.3">
      <c r="A28" s="9">
        <v>41820</v>
      </c>
      <c r="B28" s="10" t="s">
        <v>51</v>
      </c>
      <c r="C28" s="11">
        <v>8779</v>
      </c>
      <c r="D28" s="10" t="s">
        <v>55</v>
      </c>
      <c r="E28" s="12">
        <v>6.72</v>
      </c>
      <c r="F28" s="18" t="s">
        <v>46</v>
      </c>
      <c r="G28" s="14" t="s">
        <v>78</v>
      </c>
      <c r="H28" s="15">
        <v>5.6</v>
      </c>
      <c r="J28" s="16">
        <v>1.1200000000000001</v>
      </c>
      <c r="L28" s="17">
        <f t="shared" si="0"/>
        <v>0</v>
      </c>
    </row>
    <row r="29" spans="1:12" ht="19.95" customHeight="1" x14ac:dyDescent="0.3">
      <c r="A29" s="9">
        <v>41820</v>
      </c>
      <c r="B29" s="10" t="s">
        <v>51</v>
      </c>
      <c r="C29" s="11">
        <v>8779</v>
      </c>
      <c r="D29" s="10" t="s">
        <v>56</v>
      </c>
      <c r="E29" s="12">
        <v>5.76</v>
      </c>
      <c r="F29" s="18" t="s">
        <v>46</v>
      </c>
      <c r="G29" s="14" t="s">
        <v>78</v>
      </c>
      <c r="H29" s="15">
        <v>4.8</v>
      </c>
      <c r="J29" s="16">
        <v>0.96</v>
      </c>
      <c r="L29" s="17">
        <f t="shared" si="0"/>
        <v>0</v>
      </c>
    </row>
    <row r="30" spans="1:12" ht="19.95" customHeight="1" x14ac:dyDescent="0.3">
      <c r="A30" s="9">
        <v>41820</v>
      </c>
      <c r="B30" s="10" t="s">
        <v>51</v>
      </c>
      <c r="C30" s="11">
        <v>8779</v>
      </c>
      <c r="D30" s="10" t="s">
        <v>57</v>
      </c>
      <c r="E30" s="12">
        <v>1.57</v>
      </c>
      <c r="F30" s="18" t="s">
        <v>46</v>
      </c>
      <c r="G30" s="14" t="s">
        <v>78</v>
      </c>
      <c r="H30" s="15">
        <v>1.31</v>
      </c>
      <c r="J30" s="16">
        <v>0.26</v>
      </c>
      <c r="L30" s="17">
        <f t="shared" si="0"/>
        <v>0</v>
      </c>
    </row>
    <row r="31" spans="1:12" ht="19.95" customHeight="1" x14ac:dyDescent="0.3">
      <c r="A31" s="9">
        <v>41836</v>
      </c>
      <c r="B31" s="10" t="s">
        <v>29</v>
      </c>
      <c r="C31" s="11" t="s">
        <v>62</v>
      </c>
      <c r="D31" s="10" t="s">
        <v>63</v>
      </c>
      <c r="E31" s="12">
        <v>24</v>
      </c>
      <c r="F31" s="18" t="s">
        <v>64</v>
      </c>
      <c r="G31" s="14" t="s">
        <v>77</v>
      </c>
      <c r="H31" s="15">
        <v>24</v>
      </c>
      <c r="J31" s="16">
        <v>0</v>
      </c>
      <c r="L31" s="17">
        <f t="shared" si="0"/>
        <v>0</v>
      </c>
    </row>
    <row r="32" spans="1:12" ht="19.95" customHeight="1" x14ac:dyDescent="0.3">
      <c r="A32" s="9">
        <v>41851</v>
      </c>
      <c r="B32" s="10" t="s">
        <v>65</v>
      </c>
      <c r="C32" s="11">
        <v>16</v>
      </c>
      <c r="D32" s="10" t="s">
        <v>66</v>
      </c>
      <c r="E32" s="12">
        <v>1817.23</v>
      </c>
      <c r="F32" s="18" t="s">
        <v>46</v>
      </c>
      <c r="G32" s="14" t="s">
        <v>79</v>
      </c>
      <c r="H32" s="15">
        <v>1817.23</v>
      </c>
      <c r="J32" s="16">
        <v>0</v>
      </c>
      <c r="L32" s="17">
        <f t="shared" si="0"/>
        <v>0</v>
      </c>
    </row>
    <row r="33" spans="1:12" ht="19.95" customHeight="1" x14ac:dyDescent="0.3">
      <c r="A33" s="9">
        <v>41892</v>
      </c>
      <c r="B33" s="10" t="s">
        <v>3</v>
      </c>
      <c r="C33" s="11" t="s">
        <v>67</v>
      </c>
      <c r="D33" s="10" t="s">
        <v>68</v>
      </c>
      <c r="E33" s="12">
        <v>978</v>
      </c>
      <c r="F33" s="18" t="s">
        <v>46</v>
      </c>
      <c r="G33" s="14" t="s">
        <v>69</v>
      </c>
      <c r="I33" s="16">
        <v>815</v>
      </c>
      <c r="J33" s="16">
        <v>163</v>
      </c>
      <c r="L33" s="17">
        <f t="shared" si="0"/>
        <v>0</v>
      </c>
    </row>
    <row r="34" spans="1:12" ht="19.95" customHeight="1" x14ac:dyDescent="0.3">
      <c r="A34" s="9">
        <v>41892</v>
      </c>
      <c r="B34" s="10" t="s">
        <v>29</v>
      </c>
      <c r="C34" s="11" t="s">
        <v>70</v>
      </c>
      <c r="D34" s="10" t="s">
        <v>71</v>
      </c>
      <c r="E34" s="12">
        <v>18</v>
      </c>
      <c r="F34" s="18" t="s">
        <v>64</v>
      </c>
      <c r="G34" s="14" t="s">
        <v>77</v>
      </c>
      <c r="H34" s="15">
        <v>18</v>
      </c>
      <c r="J34" s="16">
        <v>0</v>
      </c>
      <c r="L34" s="17">
        <f t="shared" si="0"/>
        <v>0</v>
      </c>
    </row>
    <row r="35" spans="1:12" ht="19.95" customHeight="1" x14ac:dyDescent="0.3">
      <c r="A35" s="9">
        <v>41893</v>
      </c>
      <c r="B35" s="10" t="s">
        <v>65</v>
      </c>
      <c r="C35" s="11">
        <v>22</v>
      </c>
      <c r="D35" s="10" t="s">
        <v>72</v>
      </c>
      <c r="E35" s="12">
        <v>1682.51</v>
      </c>
      <c r="F35" s="18" t="s">
        <v>46</v>
      </c>
      <c r="G35" s="14" t="s">
        <v>79</v>
      </c>
      <c r="H35" s="15">
        <v>1682.51</v>
      </c>
      <c r="J35" s="16">
        <v>0</v>
      </c>
      <c r="L35" s="17">
        <f t="shared" si="0"/>
        <v>0</v>
      </c>
    </row>
    <row r="36" spans="1:12" ht="19.95" customHeight="1" x14ac:dyDescent="0.3">
      <c r="A36" s="9">
        <v>41918</v>
      </c>
      <c r="B36" s="10" t="s">
        <v>51</v>
      </c>
      <c r="C36" s="11">
        <v>10112</v>
      </c>
      <c r="D36" s="10" t="s">
        <v>52</v>
      </c>
      <c r="E36" s="12">
        <v>9.6</v>
      </c>
      <c r="F36" s="18" t="s">
        <v>64</v>
      </c>
      <c r="G36" s="14" t="s">
        <v>77</v>
      </c>
      <c r="H36" s="15">
        <v>8</v>
      </c>
      <c r="J36" s="16">
        <v>1.6</v>
      </c>
      <c r="L36" s="17">
        <f t="shared" si="0"/>
        <v>-4.4408920985006262E-16</v>
      </c>
    </row>
    <row r="37" spans="1:12" ht="19.95" customHeight="1" x14ac:dyDescent="0.3">
      <c r="A37" s="9">
        <v>41918</v>
      </c>
      <c r="B37" s="10" t="s">
        <v>33</v>
      </c>
      <c r="C37" s="11" t="s">
        <v>73</v>
      </c>
      <c r="D37" s="10" t="s">
        <v>74</v>
      </c>
      <c r="E37" s="12">
        <v>40</v>
      </c>
      <c r="F37" s="18" t="s">
        <v>64</v>
      </c>
      <c r="G37" s="14" t="s">
        <v>77</v>
      </c>
      <c r="H37" s="15">
        <v>40</v>
      </c>
      <c r="J37" s="16">
        <v>0</v>
      </c>
      <c r="L37" s="17">
        <f t="shared" si="0"/>
        <v>0</v>
      </c>
    </row>
    <row r="38" spans="1:12" ht="19.95" customHeight="1" x14ac:dyDescent="0.3">
      <c r="A38" s="9">
        <v>41921</v>
      </c>
      <c r="B38" s="10" t="s">
        <v>47</v>
      </c>
      <c r="C38" s="11">
        <v>55662</v>
      </c>
      <c r="D38" s="10" t="s">
        <v>75</v>
      </c>
      <c r="E38" s="12">
        <v>1500</v>
      </c>
      <c r="F38" s="18" t="s">
        <v>64</v>
      </c>
      <c r="G38" s="14" t="s">
        <v>78</v>
      </c>
      <c r="H38" s="15">
        <v>914</v>
      </c>
      <c r="I38" s="16">
        <v>336</v>
      </c>
      <c r="J38" s="16">
        <v>250</v>
      </c>
      <c r="L38" s="17">
        <f t="shared" si="0"/>
        <v>0</v>
      </c>
    </row>
    <row r="39" spans="1:12" ht="19.95" customHeight="1" x14ac:dyDescent="0.3">
      <c r="A39" s="9">
        <v>41928</v>
      </c>
      <c r="B39" s="10" t="s">
        <v>47</v>
      </c>
      <c r="C39" s="11">
        <v>55783</v>
      </c>
      <c r="D39" s="10" t="s">
        <v>80</v>
      </c>
      <c r="E39" s="12">
        <v>48</v>
      </c>
      <c r="F39" s="18" t="s">
        <v>64</v>
      </c>
      <c r="G39" s="14" t="s">
        <v>78</v>
      </c>
      <c r="H39" s="15">
        <v>40</v>
      </c>
      <c r="J39" s="16">
        <v>8</v>
      </c>
      <c r="L39" s="17">
        <f t="shared" si="0"/>
        <v>0</v>
      </c>
    </row>
    <row r="40" spans="1:12" ht="19.95" customHeight="1" x14ac:dyDescent="0.3">
      <c r="A40" s="9">
        <v>41928</v>
      </c>
      <c r="B40" s="10" t="s">
        <v>65</v>
      </c>
      <c r="C40" s="11">
        <v>27</v>
      </c>
      <c r="D40" s="10" t="s">
        <v>81</v>
      </c>
      <c r="E40" s="12">
        <v>529.1</v>
      </c>
      <c r="F40" s="18" t="s">
        <v>64</v>
      </c>
      <c r="G40" s="14" t="s">
        <v>82</v>
      </c>
      <c r="H40" s="15">
        <v>529.1</v>
      </c>
      <c r="J40" s="16">
        <v>0</v>
      </c>
      <c r="L40" s="17">
        <f t="shared" si="0"/>
        <v>0</v>
      </c>
    </row>
    <row r="41" spans="1:12" ht="19.95" customHeight="1" x14ac:dyDescent="0.3">
      <c r="A41" s="9">
        <v>41928</v>
      </c>
      <c r="B41" s="10" t="s">
        <v>47</v>
      </c>
      <c r="C41" s="11">
        <v>55797</v>
      </c>
      <c r="D41" s="10" t="s">
        <v>83</v>
      </c>
      <c r="E41" s="12">
        <v>114</v>
      </c>
      <c r="F41" s="18" t="s">
        <v>64</v>
      </c>
      <c r="G41" s="14" t="s">
        <v>78</v>
      </c>
      <c r="H41" s="15">
        <v>95</v>
      </c>
      <c r="J41" s="16">
        <v>19</v>
      </c>
      <c r="L41" s="17">
        <f t="shared" si="0"/>
        <v>0</v>
      </c>
    </row>
    <row r="42" spans="1:12" ht="19.95" customHeight="1" x14ac:dyDescent="0.3">
      <c r="A42" s="9">
        <v>41928</v>
      </c>
      <c r="B42" s="10" t="s">
        <v>84</v>
      </c>
      <c r="C42" s="11" t="s">
        <v>85</v>
      </c>
      <c r="D42" s="10" t="s">
        <v>86</v>
      </c>
      <c r="E42" s="12">
        <v>18.190000000000001</v>
      </c>
      <c r="F42" s="18" t="s">
        <v>64</v>
      </c>
      <c r="G42" s="14" t="s">
        <v>76</v>
      </c>
      <c r="H42" s="15">
        <v>15.16</v>
      </c>
      <c r="J42" s="16">
        <v>3.03</v>
      </c>
      <c r="L42" s="17">
        <f t="shared" si="0"/>
        <v>1.3322676295501878E-15</v>
      </c>
    </row>
    <row r="43" spans="1:12" ht="19.95" customHeight="1" x14ac:dyDescent="0.3">
      <c r="A43" s="9">
        <v>41944</v>
      </c>
      <c r="B43" s="10" t="s">
        <v>29</v>
      </c>
      <c r="C43" s="11" t="s">
        <v>89</v>
      </c>
      <c r="D43" s="10" t="s">
        <v>91</v>
      </c>
      <c r="E43" s="12">
        <v>55</v>
      </c>
      <c r="F43" s="18" t="s">
        <v>64</v>
      </c>
      <c r="G43" s="14" t="s">
        <v>76</v>
      </c>
      <c r="H43" s="15">
        <v>55</v>
      </c>
      <c r="J43" s="16">
        <v>0</v>
      </c>
      <c r="L43" s="17">
        <f t="shared" si="0"/>
        <v>0</v>
      </c>
    </row>
    <row r="44" spans="1:12" ht="19.95" customHeight="1" x14ac:dyDescent="0.3">
      <c r="A44" s="9">
        <v>41944</v>
      </c>
      <c r="B44" s="10" t="s">
        <v>33</v>
      </c>
      <c r="C44" s="11" t="s">
        <v>90</v>
      </c>
      <c r="D44" s="10" t="s">
        <v>92</v>
      </c>
      <c r="E44" s="12">
        <v>30</v>
      </c>
      <c r="F44" s="18" t="s">
        <v>64</v>
      </c>
      <c r="G44" s="14" t="s">
        <v>76</v>
      </c>
      <c r="H44" s="15">
        <v>30</v>
      </c>
      <c r="J44" s="16">
        <v>0</v>
      </c>
      <c r="L44" s="17">
        <f t="shared" si="0"/>
        <v>0</v>
      </c>
    </row>
    <row r="45" spans="1:12" ht="19.95" customHeight="1" x14ac:dyDescent="0.3">
      <c r="A45" s="9">
        <v>41944</v>
      </c>
      <c r="B45" s="10" t="s">
        <v>33</v>
      </c>
      <c r="C45" s="11" t="s">
        <v>90</v>
      </c>
      <c r="D45" s="10" t="s">
        <v>94</v>
      </c>
      <c r="E45" s="12">
        <v>12</v>
      </c>
      <c r="F45" s="18" t="s">
        <v>64</v>
      </c>
      <c r="G45" s="14" t="s">
        <v>77</v>
      </c>
      <c r="H45" s="15">
        <v>12</v>
      </c>
      <c r="J45" s="16">
        <v>0</v>
      </c>
      <c r="L45" s="17">
        <f t="shared" si="0"/>
        <v>0</v>
      </c>
    </row>
    <row r="46" spans="1:12" ht="19.95" customHeight="1" x14ac:dyDescent="0.3">
      <c r="A46" s="9">
        <v>41964</v>
      </c>
      <c r="B46" s="10" t="s">
        <v>84</v>
      </c>
      <c r="C46" s="11" t="s">
        <v>87</v>
      </c>
      <c r="D46" s="10" t="s">
        <v>88</v>
      </c>
      <c r="E46" s="12">
        <v>8.9499999999999993</v>
      </c>
      <c r="F46" s="18" t="s">
        <v>64</v>
      </c>
      <c r="G46" s="14" t="s">
        <v>76</v>
      </c>
      <c r="I46" s="16">
        <v>8.9499999999999993</v>
      </c>
      <c r="J46" s="16">
        <v>0</v>
      </c>
      <c r="L46" s="17">
        <f t="shared" si="0"/>
        <v>0</v>
      </c>
    </row>
    <row r="47" spans="1:12" ht="19.95" customHeight="1" x14ac:dyDescent="0.3">
      <c r="A47" s="9">
        <v>41964</v>
      </c>
      <c r="B47" s="10" t="s">
        <v>84</v>
      </c>
      <c r="C47" s="11" t="s">
        <v>87</v>
      </c>
      <c r="D47" s="10" t="s">
        <v>93</v>
      </c>
      <c r="E47" s="12">
        <v>27.49</v>
      </c>
      <c r="F47" s="18" t="s">
        <v>64</v>
      </c>
      <c r="G47" s="14" t="s">
        <v>76</v>
      </c>
      <c r="H47" s="15">
        <v>22.91</v>
      </c>
      <c r="J47" s="16">
        <v>4.58</v>
      </c>
      <c r="L47" s="17">
        <f t="shared" si="0"/>
        <v>-1.7763568394002505E-15</v>
      </c>
    </row>
    <row r="48" spans="1:12" ht="19.95" customHeight="1" x14ac:dyDescent="0.3">
      <c r="A48" s="9">
        <v>41976</v>
      </c>
      <c r="B48" s="10" t="s">
        <v>65</v>
      </c>
      <c r="C48" s="11" t="s">
        <v>103</v>
      </c>
      <c r="D48" s="10" t="s">
        <v>100</v>
      </c>
      <c r="E48" s="12">
        <v>285.39999999999998</v>
      </c>
      <c r="F48" s="18" t="s">
        <v>64</v>
      </c>
      <c r="G48" s="14" t="s">
        <v>82</v>
      </c>
      <c r="H48" s="15">
        <v>285.39999999999998</v>
      </c>
      <c r="J48" s="16">
        <v>0</v>
      </c>
      <c r="L48" s="17">
        <f t="shared" si="0"/>
        <v>0</v>
      </c>
    </row>
    <row r="49" spans="1:12" ht="19.95" customHeight="1" x14ac:dyDescent="0.3">
      <c r="A49" s="9">
        <v>41988</v>
      </c>
      <c r="B49" s="10" t="s">
        <v>33</v>
      </c>
      <c r="C49" s="11" t="s">
        <v>104</v>
      </c>
      <c r="D49" s="10" t="s">
        <v>105</v>
      </c>
      <c r="E49" s="12">
        <v>40</v>
      </c>
      <c r="F49" s="18" t="s">
        <v>64</v>
      </c>
      <c r="G49" s="14" t="s">
        <v>77</v>
      </c>
      <c r="H49" s="15">
        <v>40</v>
      </c>
      <c r="J49" s="16">
        <v>0</v>
      </c>
      <c r="L49" s="17">
        <f t="shared" si="0"/>
        <v>0</v>
      </c>
    </row>
    <row r="50" spans="1:12" ht="19.95" customHeight="1" x14ac:dyDescent="0.3">
      <c r="A50" s="9">
        <v>41992</v>
      </c>
      <c r="B50" s="10" t="s">
        <v>65</v>
      </c>
      <c r="C50" s="11" t="s">
        <v>107</v>
      </c>
      <c r="D50" s="10" t="s">
        <v>106</v>
      </c>
      <c r="E50" s="12">
        <v>574.15</v>
      </c>
      <c r="F50" s="18" t="s">
        <v>64</v>
      </c>
      <c r="G50" s="14" t="s">
        <v>82</v>
      </c>
      <c r="H50" s="15">
        <v>574.15</v>
      </c>
      <c r="J50" s="16">
        <v>0</v>
      </c>
      <c r="L50" s="17">
        <f t="shared" si="0"/>
        <v>0</v>
      </c>
    </row>
    <row r="51" spans="1:12" ht="19.95" customHeight="1" x14ac:dyDescent="0.3">
      <c r="A51" s="9">
        <v>41993</v>
      </c>
      <c r="B51" s="10" t="s">
        <v>15</v>
      </c>
      <c r="C51" s="11" t="s">
        <v>111</v>
      </c>
      <c r="D51" s="10" t="s">
        <v>108</v>
      </c>
      <c r="E51" s="12">
        <v>28.97</v>
      </c>
      <c r="F51" s="18" t="s">
        <v>109</v>
      </c>
      <c r="G51" s="14" t="s">
        <v>76</v>
      </c>
      <c r="H51" s="15">
        <v>24.14</v>
      </c>
      <c r="J51" s="16">
        <v>4.83</v>
      </c>
      <c r="L51" s="17">
        <f t="shared" si="0"/>
        <v>-1.7763568394002505E-15</v>
      </c>
    </row>
    <row r="52" spans="1:12" ht="19.95" customHeight="1" x14ac:dyDescent="0.3">
      <c r="A52" s="9">
        <v>41995</v>
      </c>
      <c r="B52" s="10" t="s">
        <v>15</v>
      </c>
      <c r="C52" s="11" t="s">
        <v>111</v>
      </c>
      <c r="D52" s="10" t="s">
        <v>110</v>
      </c>
      <c r="E52" s="12">
        <v>15.99</v>
      </c>
      <c r="F52" s="18" t="s">
        <v>109</v>
      </c>
      <c r="G52" s="14" t="s">
        <v>76</v>
      </c>
      <c r="H52" s="15">
        <v>13.32</v>
      </c>
      <c r="J52" s="16">
        <v>2.67</v>
      </c>
      <c r="L52" s="17">
        <f t="shared" si="0"/>
        <v>0</v>
      </c>
    </row>
    <row r="53" spans="1:12" ht="19.95" customHeight="1" x14ac:dyDescent="0.3">
      <c r="A53" s="9">
        <v>42369</v>
      </c>
      <c r="B53" s="10" t="s">
        <v>51</v>
      </c>
      <c r="C53" s="11">
        <v>11556</v>
      </c>
      <c r="D53" s="10" t="s">
        <v>112</v>
      </c>
      <c r="E53" s="12">
        <v>13.42</v>
      </c>
      <c r="F53" s="18" t="s">
        <v>64</v>
      </c>
      <c r="G53" s="14" t="s">
        <v>77</v>
      </c>
      <c r="H53" s="15">
        <v>11.18</v>
      </c>
      <c r="J53" s="16">
        <v>2.2400000000000002</v>
      </c>
      <c r="L53" s="17">
        <f t="shared" si="0"/>
        <v>0</v>
      </c>
    </row>
    <row r="54" spans="1:12" ht="19.95" customHeight="1" x14ac:dyDescent="0.3">
      <c r="D54" s="10" t="s">
        <v>60</v>
      </c>
      <c r="E54" s="12">
        <f>SUM(E2:E53)</f>
        <v>10229.57</v>
      </c>
      <c r="F54" s="12"/>
      <c r="G54" s="12"/>
      <c r="H54" s="19">
        <f>SUM(H2:H53)</f>
        <v>7002.82</v>
      </c>
      <c r="I54" s="12">
        <f t="shared" ref="I54:K54" si="1">SUM(I2:I53)</f>
        <v>2520.81</v>
      </c>
      <c r="J54" s="12">
        <f t="shared" si="1"/>
        <v>705.94</v>
      </c>
      <c r="K54" s="12">
        <f t="shared" si="1"/>
        <v>0</v>
      </c>
    </row>
    <row r="55" spans="1:12" ht="19.95" customHeight="1" x14ac:dyDescent="0.3">
      <c r="D55" s="10" t="s">
        <v>61</v>
      </c>
      <c r="E55" s="16">
        <f>SUM(H54:K54)-E54</f>
        <v>0</v>
      </c>
    </row>
    <row r="57" spans="1:12" x14ac:dyDescent="0.3">
      <c r="A57" s="10"/>
      <c r="C57" s="10"/>
    </row>
    <row r="58" spans="1:12" x14ac:dyDescent="0.3">
      <c r="A58" s="10"/>
      <c r="C58" s="10"/>
    </row>
    <row r="59" spans="1:12" x14ac:dyDescent="0.3">
      <c r="A59" s="10"/>
      <c r="C59" s="10"/>
    </row>
    <row r="60" spans="1:12" x14ac:dyDescent="0.3">
      <c r="A60" s="10"/>
      <c r="C60" s="10"/>
    </row>
    <row r="61" spans="1:12" x14ac:dyDescent="0.3">
      <c r="A61" s="10"/>
      <c r="C61" s="10"/>
    </row>
    <row r="62" spans="1:12" x14ac:dyDescent="0.3">
      <c r="A62" s="10"/>
      <c r="C62" s="10"/>
    </row>
    <row r="63" spans="1:12" x14ac:dyDescent="0.3">
      <c r="A63" s="10"/>
      <c r="C63" s="10"/>
    </row>
    <row r="64" spans="1:12" x14ac:dyDescent="0.3">
      <c r="A64" s="10"/>
      <c r="C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  <row r="80" spans="1:1" x14ac:dyDescent="0.3">
      <c r="A80" s="10"/>
    </row>
    <row r="81" spans="1:1" x14ac:dyDescent="0.3">
      <c r="A81" s="10"/>
    </row>
    <row r="82" spans="1:1" x14ac:dyDescent="0.3">
      <c r="A82" s="10"/>
    </row>
    <row r="83" spans="1:1" x14ac:dyDescent="0.3">
      <c r="A83" s="10"/>
    </row>
    <row r="84" spans="1:1" x14ac:dyDescent="0.3">
      <c r="A84" s="10"/>
    </row>
    <row r="85" spans="1:1" x14ac:dyDescent="0.3">
      <c r="A85" s="10"/>
    </row>
    <row r="86" spans="1:1" x14ac:dyDescent="0.3">
      <c r="A86" s="10"/>
    </row>
  </sheetData>
  <printOptions gridLines="1"/>
  <pageMargins left="0.25" right="0.25" top="0.75" bottom="0.75" header="0.3" footer="0.3"/>
  <pageSetup paperSize="9" scale="53" orientation="portrait" r:id="rId1"/>
  <headerFooter>
    <oddHeader>&amp;L&amp;"-,Bold"&amp;12&amp;F&amp;R&amp;D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B7" sqref="B7"/>
    </sheetView>
  </sheetViews>
  <sheetFormatPr defaultRowHeight="18" x14ac:dyDescent="0.35"/>
  <cols>
    <col min="1" max="1" width="23.77734375" style="36" customWidth="1"/>
    <col min="2" max="2" width="19.33203125" style="36" customWidth="1"/>
    <col min="3" max="3" width="17.88671875" style="36" customWidth="1"/>
    <col min="4" max="16384" width="8.88671875" style="36"/>
  </cols>
  <sheetData>
    <row r="1" spans="1:11" s="20" customFormat="1" x14ac:dyDescent="0.35">
      <c r="A1" s="20" t="s">
        <v>96</v>
      </c>
      <c r="E1" s="21"/>
      <c r="F1" s="22"/>
      <c r="G1" s="23"/>
      <c r="H1" s="24"/>
      <c r="I1" s="21"/>
      <c r="J1" s="21"/>
      <c r="K1" s="21"/>
    </row>
    <row r="2" spans="1:11" s="25" customFormat="1" ht="33.6" customHeight="1" x14ac:dyDescent="0.35">
      <c r="A2" s="25" t="s">
        <v>99</v>
      </c>
      <c r="B2" s="26" t="s">
        <v>97</v>
      </c>
      <c r="C2" s="27" t="s">
        <v>101</v>
      </c>
      <c r="E2" s="28"/>
      <c r="F2" s="29"/>
      <c r="G2" s="30"/>
      <c r="H2" s="31"/>
      <c r="I2" s="32"/>
      <c r="J2" s="32"/>
      <c r="K2" s="32"/>
    </row>
    <row r="3" spans="1:11" x14ac:dyDescent="0.35">
      <c r="A3" s="33" t="s">
        <v>77</v>
      </c>
      <c r="B3" s="34">
        <v>234.09</v>
      </c>
      <c r="C3" s="35">
        <v>232</v>
      </c>
      <c r="E3" s="37"/>
      <c r="F3" s="38"/>
      <c r="G3" s="39"/>
      <c r="H3" s="40"/>
      <c r="I3" s="41"/>
      <c r="J3" s="41"/>
      <c r="K3" s="41"/>
    </row>
    <row r="4" spans="1:11" x14ac:dyDescent="0.35">
      <c r="A4" s="33" t="s">
        <v>76</v>
      </c>
      <c r="B4" s="34">
        <v>680.52</v>
      </c>
      <c r="C4" s="35">
        <v>680</v>
      </c>
      <c r="E4" s="37"/>
      <c r="F4" s="38"/>
      <c r="G4" s="39"/>
      <c r="H4" s="40"/>
      <c r="I4" s="41"/>
      <c r="J4" s="41"/>
      <c r="K4" s="41"/>
    </row>
    <row r="5" spans="1:11" x14ac:dyDescent="0.35">
      <c r="A5" s="33" t="s">
        <v>45</v>
      </c>
      <c r="B5" s="34"/>
      <c r="C5" s="35">
        <v>0</v>
      </c>
      <c r="E5" s="37"/>
      <c r="F5" s="38"/>
      <c r="G5" s="39"/>
      <c r="H5" s="40"/>
      <c r="I5" s="41"/>
      <c r="J5" s="41"/>
      <c r="K5" s="41"/>
    </row>
    <row r="6" spans="1:11" x14ac:dyDescent="0.35">
      <c r="A6" s="33" t="s">
        <v>78</v>
      </c>
      <c r="B6" s="34">
        <v>1199.82</v>
      </c>
      <c r="C6" s="35">
        <v>1200</v>
      </c>
      <c r="E6" s="37"/>
      <c r="F6" s="38"/>
      <c r="G6" s="39"/>
      <c r="H6" s="40"/>
      <c r="I6" s="41"/>
      <c r="J6" s="41"/>
      <c r="K6" s="41"/>
    </row>
    <row r="7" spans="1:11" x14ac:dyDescent="0.35">
      <c r="A7" s="33" t="s">
        <v>82</v>
      </c>
      <c r="B7" s="34">
        <v>1388.65</v>
      </c>
      <c r="C7" s="35">
        <v>1388</v>
      </c>
      <c r="E7" s="37"/>
      <c r="F7" s="38"/>
      <c r="G7" s="39"/>
      <c r="H7" s="40"/>
      <c r="I7" s="41"/>
      <c r="J7" s="41"/>
      <c r="K7" s="41"/>
    </row>
    <row r="8" spans="1:11" x14ac:dyDescent="0.35">
      <c r="A8" s="33" t="s">
        <v>79</v>
      </c>
      <c r="B8" s="34">
        <v>3499.74</v>
      </c>
      <c r="C8" s="35">
        <v>3500</v>
      </c>
      <c r="E8" s="37"/>
      <c r="F8" s="38"/>
      <c r="G8" s="39"/>
      <c r="H8" s="40"/>
      <c r="I8" s="41"/>
      <c r="J8" s="41"/>
      <c r="K8" s="41"/>
    </row>
    <row r="9" spans="1:11" x14ac:dyDescent="0.35">
      <c r="A9" s="33" t="s">
        <v>69</v>
      </c>
      <c r="B9" s="34"/>
      <c r="C9" s="35"/>
      <c r="E9" s="37"/>
      <c r="F9" s="38"/>
      <c r="G9" s="39"/>
      <c r="H9" s="40"/>
      <c r="I9" s="41"/>
      <c r="J9" s="41"/>
      <c r="K9" s="41"/>
    </row>
    <row r="10" spans="1:11" x14ac:dyDescent="0.35">
      <c r="A10" s="42" t="s">
        <v>95</v>
      </c>
      <c r="B10" s="43">
        <v>7002.82</v>
      </c>
      <c r="C10" s="44">
        <f>SUM(C3:C9)</f>
        <v>7000</v>
      </c>
      <c r="E10" s="37"/>
      <c r="F10" s="38"/>
      <c r="G10" s="39"/>
      <c r="H10" s="40"/>
      <c r="I10" s="41"/>
      <c r="J10" s="41"/>
      <c r="K10" s="41"/>
    </row>
    <row r="11" spans="1:11" x14ac:dyDescent="0.35">
      <c r="E11" s="37"/>
      <c r="F11" s="38"/>
      <c r="G11" s="39"/>
      <c r="H11" s="40"/>
      <c r="I11" s="41"/>
      <c r="J11" s="41"/>
      <c r="K11" s="41"/>
    </row>
    <row r="12" spans="1:11" x14ac:dyDescent="0.35">
      <c r="E12" s="37"/>
      <c r="F12" s="38"/>
      <c r="G12" s="39"/>
      <c r="H12" s="40"/>
      <c r="I12" s="41"/>
      <c r="J12" s="41"/>
      <c r="K12" s="41"/>
    </row>
    <row r="13" spans="1:11" s="45" customFormat="1" x14ac:dyDescent="0.35">
      <c r="A13" s="45" t="s">
        <v>98</v>
      </c>
      <c r="E13" s="46"/>
      <c r="F13" s="47"/>
      <c r="G13" s="48"/>
      <c r="H13" s="46"/>
      <c r="I13" s="46"/>
      <c r="J13" s="46"/>
      <c r="K13" s="46"/>
    </row>
    <row r="14" spans="1:11" s="52" customFormat="1" ht="38.4" customHeight="1" x14ac:dyDescent="0.35">
      <c r="A14" s="49" t="s">
        <v>99</v>
      </c>
      <c r="B14" s="50" t="s">
        <v>97</v>
      </c>
      <c r="C14" s="51" t="s">
        <v>102</v>
      </c>
      <c r="E14" s="53"/>
      <c r="F14" s="54"/>
      <c r="G14" s="55"/>
      <c r="H14" s="56"/>
      <c r="I14" s="57"/>
      <c r="J14" s="57"/>
      <c r="K14" s="57"/>
    </row>
    <row r="15" spans="1:11" x14ac:dyDescent="0.35">
      <c r="A15" s="33" t="s">
        <v>77</v>
      </c>
      <c r="B15" s="34"/>
      <c r="E15" s="37"/>
      <c r="F15" s="38"/>
      <c r="G15" s="39"/>
      <c r="H15" s="40"/>
      <c r="I15" s="41"/>
      <c r="J15" s="41"/>
      <c r="K15" s="41"/>
    </row>
    <row r="16" spans="1:11" x14ac:dyDescent="0.35">
      <c r="A16" s="33" t="s">
        <v>76</v>
      </c>
      <c r="B16" s="34">
        <v>265.81</v>
      </c>
      <c r="C16" s="36">
        <v>400</v>
      </c>
      <c r="E16" s="37"/>
      <c r="F16" s="38"/>
      <c r="G16" s="39"/>
      <c r="H16" s="40"/>
      <c r="I16" s="41"/>
      <c r="J16" s="41"/>
      <c r="K16" s="41"/>
    </row>
    <row r="17" spans="1:11" x14ac:dyDescent="0.35">
      <c r="A17" s="33" t="s">
        <v>45</v>
      </c>
      <c r="B17" s="34">
        <v>358</v>
      </c>
      <c r="C17" s="36">
        <v>357</v>
      </c>
      <c r="E17" s="37"/>
      <c r="F17" s="38"/>
      <c r="G17" s="39"/>
      <c r="H17" s="40"/>
      <c r="I17" s="41"/>
      <c r="J17" s="41"/>
      <c r="K17" s="41"/>
    </row>
    <row r="18" spans="1:11" x14ac:dyDescent="0.35">
      <c r="A18" s="33" t="s">
        <v>78</v>
      </c>
      <c r="B18" s="34">
        <v>1082</v>
      </c>
      <c r="C18" s="36">
        <v>2980</v>
      </c>
      <c r="E18" s="37"/>
      <c r="F18" s="38"/>
      <c r="G18" s="39"/>
      <c r="H18" s="40"/>
      <c r="I18" s="41"/>
      <c r="J18" s="41"/>
      <c r="K18" s="41"/>
    </row>
    <row r="19" spans="1:11" x14ac:dyDescent="0.35">
      <c r="A19" s="33" t="s">
        <v>82</v>
      </c>
      <c r="B19" s="34"/>
      <c r="E19" s="37"/>
      <c r="F19" s="38"/>
      <c r="G19" s="39"/>
      <c r="H19" s="40"/>
      <c r="I19" s="41"/>
      <c r="J19" s="41"/>
      <c r="K19" s="41"/>
    </row>
    <row r="20" spans="1:11" x14ac:dyDescent="0.35">
      <c r="A20" s="33" t="s">
        <v>79</v>
      </c>
      <c r="B20" s="34"/>
      <c r="E20" s="37"/>
      <c r="F20" s="38"/>
      <c r="G20" s="39"/>
      <c r="H20" s="40"/>
      <c r="I20" s="41"/>
      <c r="J20" s="41"/>
      <c r="K20" s="41"/>
    </row>
    <row r="21" spans="1:11" x14ac:dyDescent="0.35">
      <c r="A21" s="33" t="s">
        <v>69</v>
      </c>
      <c r="B21" s="34">
        <v>815</v>
      </c>
      <c r="C21" s="36">
        <v>1400</v>
      </c>
      <c r="E21" s="37"/>
      <c r="F21" s="38"/>
      <c r="G21" s="39"/>
      <c r="H21" s="40"/>
      <c r="I21" s="41"/>
      <c r="J21" s="41"/>
      <c r="K21" s="41"/>
    </row>
    <row r="22" spans="1:11" x14ac:dyDescent="0.35">
      <c r="A22" s="58" t="s">
        <v>95</v>
      </c>
      <c r="B22" s="59">
        <v>2520.81</v>
      </c>
      <c r="C22" s="45">
        <f>SUM(C15:C21)</f>
        <v>5137</v>
      </c>
      <c r="E22" s="37"/>
      <c r="F22" s="38"/>
      <c r="G22" s="39"/>
      <c r="H22" s="40"/>
      <c r="I22" s="41"/>
      <c r="J22" s="41"/>
      <c r="K22" s="41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3"/>
  <headerFooter>
    <oddHeader>&amp;L&amp;"-,Bold"&amp;12&amp;F&amp;R&amp;D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transactions</vt:lpstr>
      <vt:lpstr>Totals against grants</vt:lpstr>
      <vt:lpstr>'Totals against grants'!Print_Area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Philip</cp:lastModifiedBy>
  <cp:lastPrinted>2015-01-12T14:08:03Z</cp:lastPrinted>
  <dcterms:created xsi:type="dcterms:W3CDTF">2014-05-30T15:37:44Z</dcterms:created>
  <dcterms:modified xsi:type="dcterms:W3CDTF">2015-01-12T14:54:22Z</dcterms:modified>
</cp:coreProperties>
</file>